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255" windowHeight="84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<sst xmlns="http://schemas.openxmlformats.org/spreadsheetml/2006/main" count="15" uniqueCount="3">
  <si>
    <t xml:space="preserve"> </t>
  </si>
  <si>
    <t xml:space="preserve">  </t>
  </si>
  <si>
    <t>Hvilket sektordiagram svarer til det angitte datasettet?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</si>
</sst>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Verdana"/>
      <family val="2"/>
    </font>
    <font>
      <b/>
      <sz val="16"/>
      <color indexed="8"/>
      <name val="Verdana"/>
      <family val="2"/>
    </font>
    <font>
      <b/>
      <sz val="22"/>
      <color indexed="8"/>
      <name val="Verdana"/>
      <family val="2"/>
    </font>
    <font>
      <b/>
      <sz val="20"/>
      <color indexed="17"/>
      <name val="Verdana"/>
      <family val="2"/>
    </font>
    <font>
      <sz val="20"/>
      <color indexed="9"/>
      <name val="Calibri"/>
      <family val="0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009900"/>
      <name val="Verdana"/>
      <family val="2"/>
    </font>
    <font>
      <b/>
      <sz val="16"/>
      <color theme="1"/>
      <name val="Verdana"/>
      <family val="2"/>
    </font>
    <font>
      <b/>
      <sz val="22"/>
      <color theme="1"/>
      <name val="Verdana"/>
      <family val="2"/>
    </font>
    <font>
      <sz val="11"/>
      <color rgb="FF009900"/>
      <name val="Calibri"/>
      <family val="2"/>
    </font>
    <font>
      <b/>
      <sz val="20"/>
      <color rgb="FF0099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825"/>
          <c:w val="0.9175"/>
          <c:h val="0.89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BF1DE"/>
              </a:solidFill>
              <a:ln w="3175">
                <a:noFill/>
              </a:ln>
            </c:spPr>
          </c:dPt>
          <c:val>
            <c:numRef>
              <c:f>Ark1!$S$4:$S$6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4"/>
          <c:w val="0.88525"/>
          <c:h val="0.8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BF1DE"/>
              </a:solidFill>
              <a:ln w="3175">
                <a:noFill/>
              </a:ln>
            </c:spPr>
          </c:dPt>
          <c:val>
            <c:numRef>
              <c:f>Ark1!$T$4:$T$6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45"/>
          <c:w val="0.90025"/>
          <c:h val="0.8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BF1DE"/>
              </a:solidFill>
              <a:ln w="3175">
                <a:noFill/>
              </a:ln>
            </c:spPr>
          </c:dPt>
          <c:val>
            <c:numRef>
              <c:f>Ark1!$U$4:$U$6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Ark1'!G10" /><Relationship Id="rId3" Type="http://schemas.openxmlformats.org/officeDocument/2006/relationships/chart" Target="/xl/charts/chart2.xml" /><Relationship Id="rId4" Type="http://schemas.openxmlformats.org/officeDocument/2006/relationships/hyperlink" Target="#'Ark1'!G11" /><Relationship Id="rId5" Type="http://schemas.openxmlformats.org/officeDocument/2006/relationships/chart" Target="/xl/charts/chart3.xml" /><Relationship Id="rId6" Type="http://schemas.openxmlformats.org/officeDocument/2006/relationships/hyperlink" Target="#'Ark1'!G12" /><Relationship Id="rId7" Type="http://schemas.openxmlformats.org/officeDocument/2006/relationships/hyperlink" Target="http://kurs.uia.no/iktl/iktl2/inf117/mapper/gruppe3/" TargetMode="External" /><Relationship Id="rId8" Type="http://schemas.openxmlformats.org/officeDocument/2006/relationships/hyperlink" Target="http://kurs.uia.no/iktl/iktl2/inf117/mapper/gruppe3/oppgaver/oppgaver.html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-0.01725</cdr:y>
    </cdr:from>
    <cdr:to>
      <cdr:x>1</cdr:x>
      <cdr:y>1</cdr:y>
    </cdr:to>
    <cdr:sp fLocksText="0">
      <cdr:nvSpPr>
        <cdr:cNvPr id="1" name="TekstSylinder 1"/>
        <cdr:cNvSpPr txBox="1">
          <a:spLocks noChangeArrowheads="1"/>
        </cdr:cNvSpPr>
      </cdr:nvSpPr>
      <cdr:spPr>
        <a:xfrm>
          <a:off x="28575" y="-38099"/>
          <a:ext cx="2409825" cy="2552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38100</xdr:rowOff>
    </xdr:from>
    <xdr:to>
      <xdr:col>10</xdr:col>
      <xdr:colOff>323850</xdr:colOff>
      <xdr:row>15</xdr:row>
      <xdr:rowOff>238125</xdr:rowOff>
    </xdr:to>
    <xdr:graphicFrame macro="[0]!Diagram1_Klikk">
      <xdr:nvGraphicFramePr>
        <xdr:cNvPr id="1" name="Diagram 1">
          <a:hlinkClick r:id="rId2"/>
        </xdr:cNvPr>
        <xdr:cNvGraphicFramePr/>
      </xdr:nvGraphicFramePr>
      <xdr:xfrm>
        <a:off x="1819275" y="666750"/>
        <a:ext cx="24384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3</xdr:row>
      <xdr:rowOff>38100</xdr:rowOff>
    </xdr:from>
    <xdr:to>
      <xdr:col>16</xdr:col>
      <xdr:colOff>276225</xdr:colOff>
      <xdr:row>15</xdr:row>
      <xdr:rowOff>238125</xdr:rowOff>
    </xdr:to>
    <xdr:graphicFrame macro="[0]!Makro4">
      <xdr:nvGraphicFramePr>
        <xdr:cNvPr id="2" name="Diagram 3">
          <a:hlinkClick r:id="rId4"/>
        </xdr:cNvPr>
        <xdr:cNvGraphicFramePr/>
      </xdr:nvGraphicFramePr>
      <xdr:xfrm>
        <a:off x="4714875" y="666750"/>
        <a:ext cx="24384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361950</xdr:colOff>
      <xdr:row>3</xdr:row>
      <xdr:rowOff>38100</xdr:rowOff>
    </xdr:from>
    <xdr:to>
      <xdr:col>22</xdr:col>
      <xdr:colOff>600075</xdr:colOff>
      <xdr:row>15</xdr:row>
      <xdr:rowOff>238125</xdr:rowOff>
    </xdr:to>
    <xdr:graphicFrame macro="[0]!Makro3">
      <xdr:nvGraphicFramePr>
        <xdr:cNvPr id="3" name="Diagram 4">
          <a:hlinkClick r:id="rId6"/>
        </xdr:cNvPr>
        <xdr:cNvGraphicFramePr/>
      </xdr:nvGraphicFramePr>
      <xdr:xfrm>
        <a:off x="7581900" y="666750"/>
        <a:ext cx="24384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17</xdr:col>
      <xdr:colOff>342900</xdr:colOff>
      <xdr:row>3</xdr:row>
      <xdr:rowOff>9525</xdr:rowOff>
    </xdr:from>
    <xdr:ext cx="2476500" cy="2514600"/>
    <xdr:sp macro="[0]!vis_svar" fLocksText="0">
      <xdr:nvSpPr>
        <xdr:cNvPr id="4" name="TekstSylinder 5"/>
        <xdr:cNvSpPr txBox="1">
          <a:spLocks noChangeArrowheads="1"/>
        </xdr:cNvSpPr>
      </xdr:nvSpPr>
      <xdr:spPr>
        <a:xfrm>
          <a:off x="7562850" y="638175"/>
          <a:ext cx="247650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333375</xdr:colOff>
      <xdr:row>3</xdr:row>
      <xdr:rowOff>9525</xdr:rowOff>
    </xdr:from>
    <xdr:ext cx="2486025" cy="2543175"/>
    <xdr:sp macro="[0]!vis_svar" fLocksText="0">
      <xdr:nvSpPr>
        <xdr:cNvPr id="5" name="TekstSylinder 6"/>
        <xdr:cNvSpPr txBox="1">
          <a:spLocks noChangeArrowheads="1"/>
        </xdr:cNvSpPr>
      </xdr:nvSpPr>
      <xdr:spPr>
        <a:xfrm>
          <a:off x="4695825" y="638175"/>
          <a:ext cx="24860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657225</xdr:colOff>
      <xdr:row>3</xdr:row>
      <xdr:rowOff>19050</xdr:rowOff>
    </xdr:from>
    <xdr:ext cx="2457450" cy="2514600"/>
    <xdr:sp macro="[0]!vis_svar" fLocksText="0">
      <xdr:nvSpPr>
        <xdr:cNvPr id="6" name="TekstSylinder 7"/>
        <xdr:cNvSpPr txBox="1">
          <a:spLocks noChangeArrowheads="1"/>
        </xdr:cNvSpPr>
      </xdr:nvSpPr>
      <xdr:spPr>
        <a:xfrm>
          <a:off x="1800225" y="647700"/>
          <a:ext cx="245745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22</xdr:col>
      <xdr:colOff>409575</xdr:colOff>
      <xdr:row>20</xdr:row>
      <xdr:rowOff>152400</xdr:rowOff>
    </xdr:from>
    <xdr:to>
      <xdr:col>24</xdr:col>
      <xdr:colOff>295275</xdr:colOff>
      <xdr:row>28</xdr:row>
      <xdr:rowOff>95250</xdr:rowOff>
    </xdr:to>
    <xdr:sp>
      <xdr:nvSpPr>
        <xdr:cNvPr id="7" name="Ellipse 10">
          <a:hlinkClick r:id="rId7"/>
        </xdr:cNvPr>
        <xdr:cNvSpPr>
          <a:spLocks/>
        </xdr:cNvSpPr>
      </xdr:nvSpPr>
      <xdr:spPr>
        <a:xfrm>
          <a:off x="9829800" y="4514850"/>
          <a:ext cx="1409700" cy="1362075"/>
        </a:xfrm>
        <a:prstGeom prst="ellips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Hjem</a:t>
          </a:r>
        </a:p>
      </xdr:txBody>
    </xdr:sp>
    <xdr:clientData/>
  </xdr:twoCellAnchor>
  <xdr:twoCellAnchor>
    <xdr:from>
      <xdr:col>19</xdr:col>
      <xdr:colOff>200025</xdr:colOff>
      <xdr:row>20</xdr:row>
      <xdr:rowOff>180975</xdr:rowOff>
    </xdr:from>
    <xdr:to>
      <xdr:col>22</xdr:col>
      <xdr:colOff>314325</xdr:colOff>
      <xdr:row>28</xdr:row>
      <xdr:rowOff>171450</xdr:rowOff>
    </xdr:to>
    <xdr:sp>
      <xdr:nvSpPr>
        <xdr:cNvPr id="8" name="Rektangel 11">
          <a:hlinkClick r:id="rId8"/>
        </xdr:cNvPr>
        <xdr:cNvSpPr>
          <a:spLocks/>
        </xdr:cNvSpPr>
      </xdr:nvSpPr>
      <xdr:spPr>
        <a:xfrm>
          <a:off x="8343900" y="4543425"/>
          <a:ext cx="1390650" cy="1409700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Oppgaver</a:t>
          </a:r>
        </a:p>
      </xdr:txBody>
    </xdr:sp>
    <xdr:clientData/>
  </xdr:twoCellAnchor>
  <xdr:twoCellAnchor>
    <xdr:from>
      <xdr:col>14</xdr:col>
      <xdr:colOff>495300</xdr:colOff>
      <xdr:row>20</xdr:row>
      <xdr:rowOff>171450</xdr:rowOff>
    </xdr:from>
    <xdr:to>
      <xdr:col>18</xdr:col>
      <xdr:colOff>247650</xdr:colOff>
      <xdr:row>28</xdr:row>
      <xdr:rowOff>161925</xdr:rowOff>
    </xdr:to>
    <xdr:sp macro="[0]!skjul_svar_og_ny_oppgave">
      <xdr:nvSpPr>
        <xdr:cNvPr id="9" name="Likebent trekant 9"/>
        <xdr:cNvSpPr>
          <a:spLocks/>
        </xdr:cNvSpPr>
      </xdr:nvSpPr>
      <xdr:spPr>
        <a:xfrm>
          <a:off x="6448425" y="4533900"/>
          <a:ext cx="1676400" cy="1409700"/>
        </a:xfrm>
        <a:prstGeom prst="triangl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Ny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oppgave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W29"/>
  <sheetViews>
    <sheetView showGridLines="0" tabSelected="1" zoomScalePageLayoutView="0" workbookViewId="0" topLeftCell="B1">
      <selection activeCell="V30" sqref="V30"/>
    </sheetView>
  </sheetViews>
  <sheetFormatPr defaultColWidth="11.421875" defaultRowHeight="15"/>
  <cols>
    <col min="1" max="1" width="11.7109375" style="0" customWidth="1"/>
    <col min="2" max="2" width="5.421875" style="0" customWidth="1"/>
    <col min="3" max="3" width="11.421875" style="0" customWidth="1"/>
    <col min="4" max="4" width="5.421875" style="0" customWidth="1"/>
    <col min="5" max="6" width="3.7109375" style="0" customWidth="1"/>
    <col min="7" max="7" width="3.421875" style="0" customWidth="1"/>
    <col min="8" max="8" width="5.421875" style="0" customWidth="1"/>
    <col min="9" max="9" width="1.8515625" style="0" customWidth="1"/>
    <col min="10" max="10" width="6.8515625" style="0" customWidth="1"/>
    <col min="11" max="12" width="6.421875" style="0" customWidth="1"/>
    <col min="13" max="15" width="8.7109375" style="0" customWidth="1"/>
    <col min="16" max="17" width="5.140625" style="0" customWidth="1"/>
    <col min="18" max="18" width="9.8515625" style="0" customWidth="1"/>
    <col min="19" max="19" width="4.00390625" style="0" customWidth="1"/>
    <col min="20" max="20" width="3.7109375" style="0" customWidth="1"/>
    <col min="21" max="21" width="4.00390625" style="0" customWidth="1"/>
  </cols>
  <sheetData>
    <row r="2" ht="19.5">
      <c r="E2" s="3" t="s">
        <v>2</v>
      </c>
    </row>
    <row r="4" spans="1:21" ht="15">
      <c r="A4" s="2">
        <f>ROUNDDOWN(RAND()*3,0)+1</f>
        <v>1</v>
      </c>
      <c r="B4" s="2">
        <f>ROUNDDOWN(RAND()*3,0)+1</f>
        <v>2</v>
      </c>
      <c r="C4" s="2">
        <f>ROUNDDOWN(RAND()*3,0)+1</f>
        <v>1</v>
      </c>
      <c r="E4" s="2">
        <f>COUNTIF(A4:A23,1)</f>
        <v>5</v>
      </c>
      <c r="F4" s="2">
        <f>COUNTIF(B4:B23,1)</f>
        <v>3</v>
      </c>
      <c r="G4" s="2">
        <f>COUNTIF(C4:C23,1)</f>
        <v>8</v>
      </c>
      <c r="H4" s="2"/>
      <c r="I4" s="2">
        <f>ROUNDDOWN(RAND()*3,0)+1</f>
        <v>3</v>
      </c>
      <c r="J4" s="2"/>
      <c r="K4" s="2">
        <f>MIN(E4:E6)</f>
        <v>5</v>
      </c>
      <c r="L4" s="2">
        <f>MIN(F4:F6)</f>
        <v>3</v>
      </c>
      <c r="M4" s="2">
        <f>MIN(G4:G6)</f>
        <v>5</v>
      </c>
      <c r="N4" s="2" t="str">
        <f>IF(OR(AND(K4=M4,K6=M6),AND(O4=M4,O6=M6)),"3. lik","3. ulik")</f>
        <v>3. ulik</v>
      </c>
      <c r="O4" s="2">
        <f>IF(AND(K4=L4,K6=L6,K4&gt;2),L4-1,IF(AND(K4=L4,K6=L6,K4&lt;3),L4+1,L4))</f>
        <v>3</v>
      </c>
      <c r="P4" s="2">
        <f>IF(N4="3. ulik",M4,IF(MIN(K4,O4)&gt;2,MIN(K4,O4)-1,IF(MAXA(K4,O4)&gt;4,MIN(K4,O4)+1,MAXA(K4,O4)+1)))</f>
        <v>5</v>
      </c>
      <c r="Q4" s="2"/>
      <c r="R4" s="2" t="str">
        <f>IF(OR(AND(K4=L4,K6=L6),AND(K4=M4,K6=M6),AND(L4=M4,L6=M6)),"Likhet","Alt ulikt")</f>
        <v>Alt ulikt</v>
      </c>
      <c r="S4" s="2">
        <f>E4</f>
        <v>5</v>
      </c>
      <c r="T4" s="2">
        <f>IF(I5=1,O4,IF(I5=2,O5,O6))</f>
        <v>5</v>
      </c>
      <c r="U4" s="2">
        <f>IF(I6=1,P4,IF(I6=2,P5,P6))</f>
        <v>8</v>
      </c>
    </row>
    <row r="5" spans="1:21" ht="15">
      <c r="A5" s="2">
        <f aca="true" t="shared" si="0" ref="A5:C23">ROUNDDOWN(RAND()*3,0)+1</f>
        <v>2</v>
      </c>
      <c r="B5" s="2">
        <f t="shared" si="0"/>
        <v>3</v>
      </c>
      <c r="C5" s="2">
        <f t="shared" si="0"/>
        <v>2</v>
      </c>
      <c r="E5" s="2">
        <f>COUNTIF(A4:A23,2)</f>
        <v>6</v>
      </c>
      <c r="F5" s="2">
        <f>COUNTIF(B4:B23,2)</f>
        <v>5</v>
      </c>
      <c r="G5" s="2">
        <f>COUNTIF(C4:C23,2)</f>
        <v>7</v>
      </c>
      <c r="H5" s="2"/>
      <c r="I5" s="2">
        <f>ROUNDDOWN(RAND()*3,0)+1</f>
        <v>2</v>
      </c>
      <c r="J5" s="2"/>
      <c r="K5" s="2">
        <f>20-K4-K6</f>
        <v>6</v>
      </c>
      <c r="L5" s="2">
        <f>20-L4-L6</f>
        <v>5</v>
      </c>
      <c r="M5" s="2">
        <f>20-M4-M6</f>
        <v>7</v>
      </c>
      <c r="N5" s="2">
        <f>ROUNDDOWN(RAND()*3,0)</f>
        <v>2</v>
      </c>
      <c r="O5" s="2">
        <f>L5</f>
        <v>5</v>
      </c>
      <c r="P5" s="2">
        <f>IF(N4="3. ulik",M5,P4+N5)</f>
        <v>7</v>
      </c>
      <c r="Q5" s="2"/>
      <c r="R5" s="2"/>
      <c r="S5" s="2">
        <f>E5</f>
        <v>6</v>
      </c>
      <c r="T5" s="2">
        <f>IF(I5=1,O5,IF(I5=2,O6,O4))</f>
        <v>12</v>
      </c>
      <c r="U5" s="2">
        <f>IF(I6=1,P5,IF(I6=2,P6,P4))</f>
        <v>5</v>
      </c>
    </row>
    <row r="6" spans="1:21" ht="15">
      <c r="A6" s="2">
        <f t="shared" si="0"/>
        <v>3</v>
      </c>
      <c r="B6" s="2">
        <f t="shared" si="0"/>
        <v>2</v>
      </c>
      <c r="C6" s="2">
        <f t="shared" si="0"/>
        <v>3</v>
      </c>
      <c r="E6" s="2">
        <f>COUNTIF(A4:A23,3)</f>
        <v>9</v>
      </c>
      <c r="F6" s="2">
        <f>COUNTIF(B4:B23,3)</f>
        <v>12</v>
      </c>
      <c r="G6" s="2">
        <f>COUNTIF(C4:C23,3)</f>
        <v>5</v>
      </c>
      <c r="H6" s="2"/>
      <c r="I6" s="2">
        <f>ROUNDDOWN(RAND()*3,0)+1</f>
        <v>3</v>
      </c>
      <c r="J6" s="2"/>
      <c r="K6" s="2">
        <f>MAXA(E4:E6)</f>
        <v>9</v>
      </c>
      <c r="L6" s="2">
        <f>MAXA(F4:F6)</f>
        <v>12</v>
      </c>
      <c r="M6" s="2">
        <f>MAXA(G4:G6)</f>
        <v>8</v>
      </c>
      <c r="N6" s="2"/>
      <c r="O6" s="2">
        <f>20-O4-O5</f>
        <v>12</v>
      </c>
      <c r="P6" s="2">
        <f>20-P4-P5</f>
        <v>8</v>
      </c>
      <c r="Q6" s="2"/>
      <c r="R6" s="2"/>
      <c r="S6" s="2">
        <f>E6</f>
        <v>9</v>
      </c>
      <c r="T6" s="2">
        <f>IF(I5=1,O6,IF(I5=2,O4,O5))</f>
        <v>3</v>
      </c>
      <c r="U6" s="2">
        <f>IF(I6=1,P6,IF(I6=2,P4,P5))</f>
        <v>7</v>
      </c>
    </row>
    <row r="7" spans="1:3" ht="15">
      <c r="A7" s="2">
        <f t="shared" si="0"/>
        <v>2</v>
      </c>
      <c r="B7" s="2">
        <f t="shared" si="0"/>
        <v>3</v>
      </c>
      <c r="C7" s="2">
        <f t="shared" si="0"/>
        <v>3</v>
      </c>
    </row>
    <row r="8" spans="1:7" ht="15">
      <c r="A8" s="2">
        <f t="shared" si="0"/>
        <v>3</v>
      </c>
      <c r="B8" s="2">
        <f t="shared" si="0"/>
        <v>3</v>
      </c>
      <c r="C8" s="2">
        <f t="shared" si="0"/>
        <v>3</v>
      </c>
      <c r="E8" t="s">
        <v>0</v>
      </c>
      <c r="F8" t="s">
        <v>0</v>
      </c>
      <c r="G8" t="s">
        <v>0</v>
      </c>
    </row>
    <row r="9" spans="1:7" ht="15">
      <c r="A9" s="2">
        <f t="shared" si="0"/>
        <v>3</v>
      </c>
      <c r="B9" s="2">
        <f t="shared" si="0"/>
        <v>2</v>
      </c>
      <c r="C9" s="2">
        <f t="shared" si="0"/>
        <v>2</v>
      </c>
      <c r="E9" t="s">
        <v>0</v>
      </c>
      <c r="F9" t="s">
        <v>1</v>
      </c>
      <c r="G9" t="s">
        <v>0</v>
      </c>
    </row>
    <row r="10" spans="1:7" ht="15">
      <c r="A10" s="2">
        <f t="shared" si="0"/>
        <v>1</v>
      </c>
      <c r="B10" s="2">
        <f t="shared" si="0"/>
        <v>1</v>
      </c>
      <c r="C10" s="2">
        <f t="shared" si="0"/>
        <v>3</v>
      </c>
      <c r="E10" t="s">
        <v>0</v>
      </c>
      <c r="F10" t="s">
        <v>0</v>
      </c>
      <c r="G10" t="s">
        <v>1</v>
      </c>
    </row>
    <row r="11" spans="1:3" ht="15">
      <c r="A11" s="2">
        <f t="shared" si="0"/>
        <v>1</v>
      </c>
      <c r="B11" s="2">
        <f t="shared" si="0"/>
        <v>2</v>
      </c>
      <c r="C11" s="2">
        <f t="shared" si="0"/>
        <v>2</v>
      </c>
    </row>
    <row r="12" spans="1:3" ht="15">
      <c r="A12" s="2">
        <f t="shared" si="0"/>
        <v>2</v>
      </c>
      <c r="B12" s="2">
        <f t="shared" si="0"/>
        <v>1</v>
      </c>
      <c r="C12" s="2">
        <f t="shared" si="0"/>
        <v>1</v>
      </c>
    </row>
    <row r="13" spans="1:7" ht="15">
      <c r="A13" s="2">
        <f t="shared" si="0"/>
        <v>1</v>
      </c>
      <c r="B13" s="2">
        <f t="shared" si="0"/>
        <v>3</v>
      </c>
      <c r="C13" s="2">
        <f t="shared" si="0"/>
        <v>2</v>
      </c>
      <c r="E13" s="2">
        <f>IF(I4=1,K4,IF(I4=2,O4,P4))</f>
        <v>5</v>
      </c>
      <c r="G13" s="2">
        <v>1</v>
      </c>
    </row>
    <row r="14" spans="1:7" ht="15">
      <c r="A14" s="2">
        <f t="shared" si="0"/>
        <v>3</v>
      </c>
      <c r="B14" s="2">
        <f t="shared" si="0"/>
        <v>1</v>
      </c>
      <c r="C14" s="2">
        <f t="shared" si="0"/>
        <v>3</v>
      </c>
      <c r="E14" s="2">
        <f>IF(I4=1,K5,IF(I4=2,O5,P5))</f>
        <v>7</v>
      </c>
      <c r="G14" s="2">
        <v>2</v>
      </c>
    </row>
    <row r="15" spans="1:7" ht="15">
      <c r="A15" s="2">
        <f t="shared" si="0"/>
        <v>1</v>
      </c>
      <c r="B15" s="2">
        <f t="shared" si="0"/>
        <v>3</v>
      </c>
      <c r="C15" s="2">
        <f t="shared" si="0"/>
        <v>2</v>
      </c>
      <c r="E15" s="2">
        <f>IF(I4=1,K6,IF(I4=2,O6,P6))</f>
        <v>8</v>
      </c>
      <c r="G15" s="2">
        <v>3</v>
      </c>
    </row>
    <row r="16" spans="1:7" ht="20.25" customHeight="1">
      <c r="A16" s="2">
        <f t="shared" si="0"/>
        <v>3</v>
      </c>
      <c r="B16" s="2">
        <f t="shared" si="0"/>
        <v>3</v>
      </c>
      <c r="C16" s="2">
        <f t="shared" si="0"/>
        <v>1</v>
      </c>
      <c r="G16" s="2"/>
    </row>
    <row r="17" spans="1:23" ht="24" customHeight="1">
      <c r="A17" s="2">
        <f t="shared" si="0"/>
        <v>3</v>
      </c>
      <c r="B17" s="2">
        <f t="shared" si="0"/>
        <v>3</v>
      </c>
      <c r="C17" s="2">
        <f t="shared" si="0"/>
        <v>2</v>
      </c>
      <c r="D17" s="5"/>
      <c r="E17" s="5"/>
      <c r="F17" s="5"/>
      <c r="G17" s="6" t="str">
        <f>IF($I$4=1,"RETT"," ")</f>
        <v> </v>
      </c>
      <c r="H17" s="5"/>
      <c r="I17" s="5"/>
      <c r="J17" s="5"/>
      <c r="K17" s="5"/>
      <c r="L17" s="5"/>
      <c r="M17" s="5"/>
      <c r="N17" s="6" t="str">
        <f>IF($I$4=2,"RETT"," ")</f>
        <v> </v>
      </c>
      <c r="O17" s="5"/>
      <c r="P17" s="5"/>
      <c r="Q17" s="5"/>
      <c r="R17" s="5"/>
      <c r="S17" s="5"/>
      <c r="T17" s="5"/>
      <c r="U17" s="5"/>
      <c r="V17" s="6" t="str">
        <f>IF($I$4=3,"RETT"," ")</f>
        <v>RETT</v>
      </c>
      <c r="W17" s="5"/>
    </row>
    <row r="18" spans="1:15" ht="39.75" customHeight="1">
      <c r="A18" s="2">
        <f t="shared" si="0"/>
        <v>2</v>
      </c>
      <c r="B18" s="2">
        <f t="shared" si="0"/>
        <v>2</v>
      </c>
      <c r="C18" s="2">
        <f t="shared" si="0"/>
        <v>1</v>
      </c>
      <c r="M18" s="4">
        <f>E13</f>
        <v>5</v>
      </c>
      <c r="N18" s="4">
        <f>E14</f>
        <v>7</v>
      </c>
      <c r="O18" s="4">
        <f>E15</f>
        <v>8</v>
      </c>
    </row>
    <row r="19" spans="1:3" ht="15">
      <c r="A19" s="2">
        <f t="shared" si="0"/>
        <v>3</v>
      </c>
      <c r="B19" s="2">
        <f t="shared" si="0"/>
        <v>3</v>
      </c>
      <c r="C19" s="2">
        <f t="shared" si="0"/>
        <v>1</v>
      </c>
    </row>
    <row r="20" spans="1:8" ht="15">
      <c r="A20" s="2">
        <f t="shared" si="0"/>
        <v>3</v>
      </c>
      <c r="B20" s="2">
        <f t="shared" si="0"/>
        <v>3</v>
      </c>
      <c r="C20" s="2">
        <f t="shared" si="0"/>
        <v>1</v>
      </c>
      <c r="H20" s="2"/>
    </row>
    <row r="21" spans="1:18" ht="15">
      <c r="A21" s="2">
        <f t="shared" si="0"/>
        <v>2</v>
      </c>
      <c r="B21" s="2">
        <f t="shared" si="0"/>
        <v>3</v>
      </c>
      <c r="C21" s="2">
        <f t="shared" si="0"/>
        <v>1</v>
      </c>
      <c r="R21" s="2"/>
    </row>
    <row r="22" spans="1:3" ht="9" customHeight="1">
      <c r="A22" s="2">
        <f t="shared" si="0"/>
        <v>2</v>
      </c>
      <c r="B22" s="2">
        <f t="shared" si="0"/>
        <v>3</v>
      </c>
      <c r="C22" s="2">
        <f t="shared" si="0"/>
        <v>1</v>
      </c>
    </row>
    <row r="23" spans="1:3" ht="9.75" customHeight="1">
      <c r="A23" s="2">
        <f t="shared" si="0"/>
        <v>3</v>
      </c>
      <c r="B23" s="2">
        <f t="shared" si="0"/>
        <v>3</v>
      </c>
      <c r="C23" s="2">
        <f t="shared" si="0"/>
        <v>2</v>
      </c>
    </row>
    <row r="24" ht="15">
      <c r="A24" s="2"/>
    </row>
    <row r="25" ht="15">
      <c r="A25" s="2"/>
    </row>
    <row r="26" ht="15">
      <c r="A26" s="2"/>
    </row>
    <row r="28" spans="1:5" ht="18">
      <c r="A28" s="1" t="s">
        <v>0</v>
      </c>
      <c r="B28" s="1"/>
      <c r="C28" s="1" t="s">
        <v>0</v>
      </c>
      <c r="D28" s="1"/>
      <c r="E28" s="1" t="s">
        <v>0</v>
      </c>
    </row>
    <row r="29" spans="3:5" ht="15">
      <c r="C29" t="s">
        <v>0</v>
      </c>
      <c r="E29" t="s">
        <v>0</v>
      </c>
    </row>
  </sheetData>
  <sheetProtection selectLockedCells="1" selectUnlockedCells="1"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torfinn</dc:creator>
  <cp:keywords/>
  <dc:description/>
  <cp:lastModifiedBy>InstNTs2</cp:lastModifiedBy>
  <dcterms:created xsi:type="dcterms:W3CDTF">2009-09-23T21:39:07Z</dcterms:created>
  <dcterms:modified xsi:type="dcterms:W3CDTF">2010-04-30T09:27:53Z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